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DELLATIF\Desktop\siteweb\"/>
    </mc:Choice>
  </mc:AlternateContent>
  <xr:revisionPtr revIDLastSave="0" documentId="13_ncr:1_{441FE426-DEC2-46E6-B2B6-166C3462FE39}" xr6:coauthVersionLast="47" xr6:coauthVersionMax="47" xr10:uidLastSave="{00000000-0000-0000-0000-000000000000}"/>
  <workbookProtection workbookAlgorithmName="SHA-512" workbookHashValue="9yPO4sw5A2p6ILpooKl+3X28CvaQgvHsvyydyHNDyq2rrSLqSzBrhoFCqTxSJxA9W1CSSGGGacwPhpbxHef/aQ==" workbookSaltValue="zIQ44Nkp4Cz2/e//ddMqFQ==" workbookSpinCount="100000" lockStructure="1"/>
  <bookViews>
    <workbookView xWindow="-108" yWindow="-108" windowWidth="23256" windowHeight="12576" xr2:uid="{7A3B30F5-7136-4CB5-AD11-2C696BA22A31}"/>
  </bookViews>
  <sheets>
    <sheet name="Margin" sheetId="1" r:id="rId1"/>
    <sheet name="xxx" sheetId="2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 s="1"/>
  <c r="I4" i="2"/>
  <c r="E17" i="1"/>
  <c r="E7" i="1"/>
  <c r="E8" i="1" s="1"/>
  <c r="D17" i="1"/>
  <c r="E9" i="1" l="1"/>
  <c r="G17" i="1"/>
  <c r="G24" i="1" s="1"/>
  <c r="F17" i="1"/>
  <c r="G25" i="1" s="1"/>
  <c r="H17" i="1" l="1"/>
  <c r="I17" i="1" l="1"/>
  <c r="K4" i="2" s="1"/>
  <c r="M4" i="2"/>
  <c r="M7" i="2"/>
  <c r="A20" i="1" l="1"/>
</calcChain>
</file>

<file path=xl/sharedStrings.xml><?xml version="1.0" encoding="utf-8"?>
<sst xmlns="http://schemas.openxmlformats.org/spreadsheetml/2006/main" count="30" uniqueCount="27">
  <si>
    <t>Number of stock</t>
  </si>
  <si>
    <t>Price</t>
  </si>
  <si>
    <t>Debit balance</t>
  </si>
  <si>
    <t>Equity</t>
  </si>
  <si>
    <t>Margin requirement %</t>
  </si>
  <si>
    <t xml:space="preserve">Price </t>
  </si>
  <si>
    <t xml:space="preserve">Fund </t>
  </si>
  <si>
    <t xml:space="preserve">Margin requirement </t>
  </si>
  <si>
    <t>Margin</t>
  </si>
  <si>
    <t>When the price of the security goes up, your margin also increases.</t>
  </si>
  <si>
    <t>to</t>
  </si>
  <si>
    <t xml:space="preserve">Note that the margin (equity) in this investment position has risen from  </t>
  </si>
  <si>
    <t>,</t>
  </si>
  <si>
    <t xml:space="preserve">Note that the margin (equity) in this investment position has droppen  from  </t>
  </si>
  <si>
    <t>when the price of the security goes down, so does the amount of margin, and  the investor receives a margin call if he maintain in the margin account at all times</t>
  </si>
  <si>
    <t>Interpretation</t>
  </si>
  <si>
    <t>Number of securites</t>
  </si>
  <si>
    <t>Margin trading</t>
  </si>
  <si>
    <t>Return on margin trading</t>
  </si>
  <si>
    <t xml:space="preserve">Interest cost </t>
  </si>
  <si>
    <t>Rate of return</t>
  </si>
  <si>
    <t>Prediction  month</t>
  </si>
  <si>
    <t>Annual dividend  per share</t>
  </si>
  <si>
    <t>Total current income received</t>
  </si>
  <si>
    <t>Brokerage fees</t>
  </si>
  <si>
    <t>Month dividend per share</t>
  </si>
  <si>
    <t>https://build-wealth-blog.com/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</si>
</sst>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[$$-409]* #,##0.00_ ;_-[$$-409]* \-#,##0.00\ ;_-[$$-409]* &quot;-&quot;??_ ;_-@_ 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24"/>
      <color theme="10"/>
      <name val="Calibri"/>
      <family val="2"/>
      <scheme val="minor"/>
    </font>
    <font>
      <sz val="2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43">
    <xf numFmtId="0" fontId="0" fillId="0" borderId="0" xfId="0"/>
    <xf numFmtId="9" fontId="0" fillId="0" borderId="0" xfId="0" applyNumberFormat="1"/>
    <xf numFmtId="0" fontId="2" fillId="0" borderId="0" xfId="0" applyFont="1"/>
    <xf numFmtId="0" fontId="2" fillId="0" borderId="1" xfId="0" applyFont="1" applyBorder="1"/>
    <xf numFmtId="164" fontId="2" fillId="2" borderId="1" xfId="1" applyNumberFormat="1" applyFont="1" applyFill="1" applyBorder="1"/>
    <xf numFmtId="165" fontId="0" fillId="0" borderId="0" xfId="2" applyNumberFormat="1" applyFont="1"/>
    <xf numFmtId="0" fontId="3" fillId="0" borderId="1" xfId="0" applyFont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9" fontId="3" fillId="2" borderId="1" xfId="0" applyNumberFormat="1" applyFont="1" applyFill="1" applyBorder="1"/>
    <xf numFmtId="164" fontId="3" fillId="0" borderId="1" xfId="0" applyNumberFormat="1" applyFont="1" applyBorder="1"/>
    <xf numFmtId="164" fontId="3" fillId="0" borderId="6" xfId="0" applyNumberFormat="1" applyFont="1" applyBorder="1"/>
    <xf numFmtId="10" fontId="3" fillId="0" borderId="7" xfId="2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2" fillId="6" borderId="0" xfId="0" applyFont="1" applyFill="1"/>
    <xf numFmtId="164" fontId="2" fillId="6" borderId="0" xfId="0" applyNumberFormat="1" applyFont="1" applyFill="1"/>
    <xf numFmtId="0" fontId="0" fillId="6" borderId="0" xfId="0" applyFill="1"/>
    <xf numFmtId="0" fontId="2" fillId="6" borderId="14" xfId="0" applyFont="1" applyFill="1" applyBorder="1"/>
    <xf numFmtId="9" fontId="2" fillId="6" borderId="0" xfId="2" applyFont="1" applyFill="1"/>
    <xf numFmtId="9" fontId="3" fillId="2" borderId="1" xfId="2" applyFont="1" applyFill="1" applyBorder="1"/>
    <xf numFmtId="0" fontId="3" fillId="2" borderId="1" xfId="2" applyNumberFormat="1" applyFont="1" applyFill="1" applyBorder="1"/>
    <xf numFmtId="164" fontId="2" fillId="0" borderId="1" xfId="0" applyNumberFormat="1" applyFont="1" applyBorder="1"/>
    <xf numFmtId="9" fontId="2" fillId="0" borderId="1" xfId="2" applyFont="1" applyBorder="1"/>
    <xf numFmtId="0" fontId="3" fillId="6" borderId="15" xfId="0" applyFont="1" applyFill="1" applyBorder="1"/>
    <xf numFmtId="0" fontId="3" fillId="6" borderId="0" xfId="2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3" fillId="0" borderId="15" xfId="0" applyFont="1" applyBorder="1"/>
    <xf numFmtId="0" fontId="3" fillId="2" borderId="0" xfId="2" applyNumberFormat="1" applyFont="1" applyFill="1" applyBorder="1"/>
    <xf numFmtId="0" fontId="2" fillId="0" borderId="1" xfId="0" applyFont="1" applyBorder="1" applyAlignment="1">
      <alignment horizontal="center"/>
    </xf>
    <xf numFmtId="0" fontId="6" fillId="6" borderId="0" xfId="3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4">
    <cellStyle name="Lien hypertexte" xfId="3" builtinId="8"/>
    <cellStyle name="Monétaire" xfId="1" builtinId="4"/>
    <cellStyle name="Normal" xfId="0" builtinId="0"/>
    <cellStyle name="Pourcentag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</xdr:rowOff>
    </xdr:from>
    <xdr:to>
      <xdr:col>2</xdr:col>
      <xdr:colOff>525780</xdr:colOff>
      <xdr:row>2</xdr:row>
      <xdr:rowOff>306578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D8FFB0B-5FB0-D378-9CA7-4464A44EA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duotone>
            <a:prstClr val="black"/>
            <a:schemeClr val="accent3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"/>
          <a:ext cx="2110740" cy="1060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uild-wealth-blo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06352-0ED2-4661-8647-5CF200BD8DF5}">
  <dimension ref="A1:P32"/>
  <sheetViews>
    <sheetView showGridLines="0" tabSelected="1" workbookViewId="0">
      <selection activeCell="G7" sqref="G7"/>
    </sheetView>
  </sheetViews>
  <sheetFormatPr baseColWidth="10" defaultRowHeight="14.4" x14ac:dyDescent="0.3"/>
  <cols>
    <col min="3" max="3" width="7.77734375" customWidth="1"/>
    <col min="4" max="4" width="54.77734375" bestFit="1" customWidth="1"/>
    <col min="5" max="6" width="22.6640625" bestFit="1" customWidth="1"/>
    <col min="7" max="7" width="24.33203125" bestFit="1" customWidth="1"/>
    <col min="8" max="8" width="22.6640625" bestFit="1" customWidth="1"/>
    <col min="9" max="9" width="13.77734375" bestFit="1" customWidth="1"/>
    <col min="10" max="10" width="20.77734375" bestFit="1" customWidth="1"/>
    <col min="11" max="11" width="15" customWidth="1"/>
  </cols>
  <sheetData>
    <row r="1" spans="1:14" ht="28.8" x14ac:dyDescent="0.55000000000000004">
      <c r="A1" s="19"/>
      <c r="B1" s="17"/>
      <c r="C1" s="17"/>
      <c r="D1" s="41" t="s">
        <v>17</v>
      </c>
      <c r="E1" s="41"/>
      <c r="F1" s="41"/>
      <c r="G1" s="41"/>
      <c r="H1" s="41"/>
      <c r="I1" s="17"/>
      <c r="J1" s="17"/>
      <c r="K1" s="17"/>
      <c r="L1" s="17"/>
      <c r="M1" s="17"/>
      <c r="N1" s="2"/>
    </row>
    <row r="2" spans="1:14" ht="31.2" x14ac:dyDescent="0.6">
      <c r="A2" s="19"/>
      <c r="B2" s="17"/>
      <c r="C2" s="17"/>
      <c r="D2" s="33" t="s">
        <v>26</v>
      </c>
      <c r="E2" s="34"/>
      <c r="F2" s="34"/>
      <c r="G2" s="34"/>
      <c r="H2" s="34"/>
      <c r="I2" s="17"/>
      <c r="J2" s="17"/>
      <c r="K2" s="17"/>
      <c r="L2" s="17"/>
      <c r="M2" s="17"/>
      <c r="N2" s="2"/>
    </row>
    <row r="3" spans="1:14" ht="28.8" x14ac:dyDescent="0.55000000000000004">
      <c r="A3" s="19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2"/>
    </row>
    <row r="4" spans="1:14" ht="28.8" x14ac:dyDescent="0.55000000000000004">
      <c r="A4" s="19"/>
      <c r="B4" s="17"/>
      <c r="C4" s="17"/>
      <c r="D4" s="6" t="s">
        <v>16</v>
      </c>
      <c r="E4" s="7">
        <v>200</v>
      </c>
      <c r="F4" s="17"/>
      <c r="G4" s="17"/>
      <c r="H4" s="3" t="s">
        <v>5</v>
      </c>
      <c r="I4" s="17"/>
      <c r="J4" s="17"/>
      <c r="K4" s="17"/>
      <c r="L4" s="17"/>
      <c r="M4" s="19"/>
    </row>
    <row r="5" spans="1:14" ht="28.8" x14ac:dyDescent="0.55000000000000004">
      <c r="A5" s="19"/>
      <c r="B5" s="17"/>
      <c r="C5" s="17"/>
      <c r="D5" s="6" t="s">
        <v>5</v>
      </c>
      <c r="E5" s="8">
        <v>100</v>
      </c>
      <c r="F5" s="17"/>
      <c r="G5" s="18"/>
      <c r="H5" s="4">
        <v>150</v>
      </c>
      <c r="I5" s="17"/>
      <c r="J5" s="17"/>
      <c r="K5" s="17"/>
      <c r="L5" s="17"/>
      <c r="M5" s="19"/>
    </row>
    <row r="6" spans="1:14" ht="28.8" x14ac:dyDescent="0.55000000000000004">
      <c r="A6" s="19"/>
      <c r="B6" s="17"/>
      <c r="C6" s="17"/>
      <c r="D6" s="6" t="s">
        <v>4</v>
      </c>
      <c r="E6" s="9">
        <v>0.5</v>
      </c>
      <c r="F6" s="17"/>
      <c r="G6" s="17"/>
      <c r="H6" s="20"/>
      <c r="I6" s="17"/>
      <c r="J6" s="17"/>
      <c r="K6" s="17"/>
      <c r="L6" s="17"/>
      <c r="M6" s="19"/>
    </row>
    <row r="7" spans="1:14" ht="28.8" x14ac:dyDescent="0.55000000000000004">
      <c r="A7" s="19"/>
      <c r="B7" s="17"/>
      <c r="C7" s="17"/>
      <c r="D7" s="6" t="s">
        <v>6</v>
      </c>
      <c r="E7" s="10">
        <f>E4*E5</f>
        <v>20000</v>
      </c>
      <c r="F7" s="17"/>
      <c r="G7" s="17"/>
      <c r="H7" s="17"/>
      <c r="I7" s="17"/>
      <c r="J7" s="17"/>
      <c r="K7" s="17"/>
      <c r="L7" s="17"/>
      <c r="M7" s="19"/>
    </row>
    <row r="8" spans="1:14" ht="28.8" x14ac:dyDescent="0.55000000000000004">
      <c r="A8" s="19"/>
      <c r="B8" s="17"/>
      <c r="C8" s="17"/>
      <c r="D8" s="6" t="s">
        <v>7</v>
      </c>
      <c r="E8" s="10">
        <f>E7*E6</f>
        <v>10000</v>
      </c>
      <c r="F8" s="17"/>
      <c r="G8" s="17"/>
      <c r="H8" s="17"/>
      <c r="I8" s="17"/>
      <c r="J8" s="17"/>
      <c r="K8" s="17"/>
      <c r="L8" s="17"/>
      <c r="M8" s="19"/>
    </row>
    <row r="9" spans="1:14" ht="28.8" x14ac:dyDescent="0.55000000000000004">
      <c r="A9" s="19"/>
      <c r="B9" s="17"/>
      <c r="C9" s="17"/>
      <c r="D9" s="6" t="s">
        <v>3</v>
      </c>
      <c r="E9" s="10">
        <f>E7-E8</f>
        <v>10000</v>
      </c>
      <c r="F9" s="17"/>
      <c r="G9" s="17"/>
      <c r="H9" s="17"/>
      <c r="I9" s="17"/>
      <c r="J9" s="17"/>
      <c r="K9" s="17"/>
      <c r="L9" s="17"/>
      <c r="M9" s="19"/>
    </row>
    <row r="10" spans="1:14" ht="28.8" x14ac:dyDescent="0.55000000000000004">
      <c r="A10" s="19"/>
      <c r="B10" s="17"/>
      <c r="C10" s="17"/>
      <c r="D10" s="6" t="s">
        <v>24</v>
      </c>
      <c r="E10" s="22">
        <v>0.1</v>
      </c>
      <c r="F10" s="17"/>
      <c r="G10" s="17"/>
      <c r="H10" s="17"/>
      <c r="I10" s="17"/>
      <c r="J10" s="17"/>
      <c r="K10" s="17"/>
      <c r="L10" s="17"/>
      <c r="M10" s="17"/>
      <c r="N10" s="2"/>
    </row>
    <row r="11" spans="1:14" ht="28.8" x14ac:dyDescent="0.55000000000000004">
      <c r="A11" s="19"/>
      <c r="B11" s="17"/>
      <c r="C11" s="17"/>
      <c r="D11" s="6" t="s">
        <v>21</v>
      </c>
      <c r="E11" s="23">
        <v>6</v>
      </c>
      <c r="F11" s="17"/>
      <c r="G11" s="17"/>
      <c r="H11" s="17"/>
      <c r="I11" s="17"/>
      <c r="J11" s="17"/>
      <c r="K11" s="17"/>
      <c r="L11" s="17"/>
      <c r="M11" s="17"/>
      <c r="N11" s="2"/>
    </row>
    <row r="12" spans="1:14" ht="28.8" x14ac:dyDescent="0.55000000000000004">
      <c r="A12" s="19"/>
      <c r="B12" s="17"/>
      <c r="C12" s="17"/>
      <c r="D12" s="30" t="s">
        <v>22</v>
      </c>
      <c r="E12" s="31">
        <v>4</v>
      </c>
      <c r="F12" s="17"/>
      <c r="G12" s="17"/>
      <c r="H12" s="17"/>
      <c r="I12" s="17"/>
      <c r="J12" s="17"/>
      <c r="K12" s="17"/>
      <c r="L12" s="17"/>
      <c r="M12" s="17"/>
      <c r="N12" s="2"/>
    </row>
    <row r="13" spans="1:14" ht="28.8" x14ac:dyDescent="0.55000000000000004">
      <c r="A13" s="19"/>
      <c r="B13" s="17"/>
      <c r="C13" s="17"/>
      <c r="D13" s="6" t="s">
        <v>25</v>
      </c>
      <c r="E13" s="10">
        <f>E12*E11/12</f>
        <v>2</v>
      </c>
      <c r="F13" s="17"/>
      <c r="G13" s="17"/>
      <c r="H13" s="17"/>
      <c r="I13" s="17"/>
      <c r="J13" s="17"/>
      <c r="K13" s="17"/>
      <c r="L13" s="17"/>
      <c r="M13" s="17"/>
      <c r="N13" s="2"/>
    </row>
    <row r="14" spans="1:14" ht="28.8" x14ac:dyDescent="0.55000000000000004">
      <c r="A14" s="19"/>
      <c r="B14" s="17"/>
      <c r="C14" s="17"/>
      <c r="D14" s="6" t="s">
        <v>23</v>
      </c>
      <c r="E14" s="10">
        <f>E4*E13</f>
        <v>400</v>
      </c>
      <c r="F14" s="17"/>
      <c r="G14" s="17"/>
      <c r="H14" s="17"/>
      <c r="I14" s="17"/>
      <c r="J14" s="17"/>
      <c r="K14" s="17"/>
      <c r="L14" s="17"/>
      <c r="M14" s="17"/>
      <c r="N14" s="2"/>
    </row>
    <row r="15" spans="1:14" ht="29.4" thickBot="1" x14ac:dyDescent="0.6">
      <c r="A15" s="19"/>
      <c r="B15" s="17"/>
      <c r="C15" s="17"/>
      <c r="D15" s="26"/>
      <c r="E15" s="27"/>
      <c r="F15" s="17"/>
      <c r="G15" s="17"/>
      <c r="H15" s="17"/>
      <c r="I15" s="17"/>
      <c r="J15" s="17"/>
      <c r="K15" s="17"/>
      <c r="L15" s="17"/>
      <c r="M15" s="17"/>
      <c r="N15" s="2"/>
    </row>
    <row r="16" spans="1:14" ht="28.8" x14ac:dyDescent="0.55000000000000004">
      <c r="A16" s="19"/>
      <c r="B16" s="17"/>
      <c r="C16" s="17"/>
      <c r="D16" s="13" t="s">
        <v>0</v>
      </c>
      <c r="E16" s="28" t="s">
        <v>1</v>
      </c>
      <c r="F16" s="14" t="s">
        <v>6</v>
      </c>
      <c r="G16" s="14" t="s">
        <v>2</v>
      </c>
      <c r="H16" s="14" t="s">
        <v>3</v>
      </c>
      <c r="I16" s="15" t="s">
        <v>8</v>
      </c>
      <c r="J16" s="17"/>
      <c r="K16" s="17"/>
      <c r="L16" s="17"/>
      <c r="M16" s="17"/>
      <c r="N16" s="2"/>
    </row>
    <row r="17" spans="1:16" ht="29.4" thickBot="1" x14ac:dyDescent="0.6">
      <c r="A17" s="19"/>
      <c r="B17" s="17"/>
      <c r="C17" s="17"/>
      <c r="D17" s="16">
        <f>E4</f>
        <v>200</v>
      </c>
      <c r="E17" s="11">
        <f>H5</f>
        <v>150</v>
      </c>
      <c r="F17" s="11">
        <f>D17*E17</f>
        <v>30000</v>
      </c>
      <c r="G17" s="11">
        <f>(100%-E6)*E7</f>
        <v>10000</v>
      </c>
      <c r="H17" s="11">
        <f>F17-G17</f>
        <v>20000</v>
      </c>
      <c r="I17" s="12">
        <f>H17/F17</f>
        <v>0.66666666666666663</v>
      </c>
      <c r="J17" s="17"/>
      <c r="K17" s="17"/>
      <c r="L17" s="17"/>
      <c r="M17" s="17"/>
      <c r="N17" s="2"/>
    </row>
    <row r="18" spans="1:16" ht="29.4" thickBot="1" x14ac:dyDescent="0.6">
      <c r="A18" s="19"/>
      <c r="B18" s="17"/>
      <c r="C18" s="17"/>
      <c r="D18" s="17"/>
      <c r="E18" s="17"/>
      <c r="F18" s="17"/>
      <c r="G18" s="17"/>
      <c r="H18" s="17"/>
      <c r="I18" s="17"/>
      <c r="J18" s="21"/>
      <c r="K18" s="17"/>
      <c r="L18" s="17"/>
      <c r="M18" s="17"/>
      <c r="N18" s="2"/>
    </row>
    <row r="19" spans="1:16" ht="29.4" thickBot="1" x14ac:dyDescent="0.6">
      <c r="A19" s="19"/>
      <c r="B19" s="17"/>
      <c r="C19" s="17"/>
      <c r="D19" s="17"/>
      <c r="E19" s="38" t="s">
        <v>15</v>
      </c>
      <c r="F19" s="39"/>
      <c r="G19" s="40"/>
      <c r="H19" s="17"/>
      <c r="I19" s="17"/>
      <c r="J19" s="21"/>
      <c r="K19" s="17"/>
      <c r="L19" s="17"/>
      <c r="M19" s="17"/>
      <c r="N19" s="2"/>
    </row>
    <row r="20" spans="1:16" ht="45" customHeight="1" thickBot="1" x14ac:dyDescent="0.6">
      <c r="A20" s="35" t="str">
        <f>IF(H5&gt;E5,xxx!M4,xxx!M7)</f>
        <v>Note that the margin (equity) in this investment position has risen from   50,00% to 66,67%, When the price of the security goes up, your margin also increases.</v>
      </c>
      <c r="B20" s="36"/>
      <c r="C20" s="36"/>
      <c r="D20" s="36"/>
      <c r="E20" s="36"/>
      <c r="F20" s="36"/>
      <c r="G20" s="36"/>
      <c r="H20" s="36"/>
      <c r="I20" s="36"/>
      <c r="J20" s="36"/>
      <c r="K20" s="37"/>
      <c r="L20" s="17"/>
      <c r="M20" s="17"/>
      <c r="N20" s="2"/>
    </row>
    <row r="21" spans="1:16" ht="28.8" x14ac:dyDescent="0.55000000000000004">
      <c r="A21" s="19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2"/>
    </row>
    <row r="22" spans="1:16" ht="28.8" x14ac:dyDescent="0.55000000000000004">
      <c r="A22" s="19"/>
      <c r="B22" s="17"/>
      <c r="C22" s="17"/>
      <c r="D22" s="41" t="s">
        <v>18</v>
      </c>
      <c r="E22" s="41"/>
      <c r="F22" s="41"/>
      <c r="G22" s="41"/>
      <c r="H22" s="41"/>
      <c r="I22" s="17"/>
      <c r="J22" s="17"/>
      <c r="K22" s="17"/>
      <c r="L22" s="17"/>
      <c r="M22" s="17"/>
      <c r="N22" s="2"/>
    </row>
    <row r="23" spans="1:16" ht="28.8" x14ac:dyDescent="0.55000000000000004">
      <c r="A23" s="19"/>
      <c r="B23" s="17"/>
      <c r="C23" s="17"/>
      <c r="D23" s="29"/>
      <c r="E23" s="29"/>
      <c r="F23" s="29"/>
      <c r="G23" s="29"/>
      <c r="H23" s="29"/>
      <c r="I23" s="17"/>
      <c r="J23" s="17"/>
      <c r="K23" s="17"/>
      <c r="L23" s="17"/>
      <c r="M23" s="17"/>
      <c r="N23" s="2"/>
    </row>
    <row r="24" spans="1:16" ht="28.8" x14ac:dyDescent="0.55000000000000004">
      <c r="A24" s="19"/>
      <c r="B24" s="19"/>
      <c r="C24" s="19"/>
      <c r="D24" s="32" t="s">
        <v>19</v>
      </c>
      <c r="E24" s="32"/>
      <c r="F24" s="32"/>
      <c r="G24" s="24">
        <f>G17*E10*E11/12</f>
        <v>500</v>
      </c>
      <c r="H24" s="17"/>
      <c r="I24" s="17"/>
      <c r="J24" s="17"/>
      <c r="K24" s="17"/>
      <c r="L24" s="2"/>
      <c r="M24" s="2"/>
      <c r="N24" s="2"/>
      <c r="O24" s="2"/>
      <c r="P24" s="2"/>
    </row>
    <row r="25" spans="1:16" ht="28.8" x14ac:dyDescent="0.55000000000000004">
      <c r="A25" s="19"/>
      <c r="B25" s="19"/>
      <c r="C25" s="19"/>
      <c r="D25" s="32" t="s">
        <v>20</v>
      </c>
      <c r="E25" s="32"/>
      <c r="F25" s="32"/>
      <c r="G25" s="25">
        <f>((E14-G24)+(F17-E7))/E9</f>
        <v>0.99</v>
      </c>
      <c r="H25" s="17"/>
      <c r="I25" s="17"/>
      <c r="J25" s="17"/>
      <c r="K25" s="17"/>
      <c r="L25" s="2"/>
      <c r="M25" s="2"/>
      <c r="N25" s="2"/>
      <c r="O25" s="2"/>
      <c r="P25" s="2"/>
    </row>
    <row r="26" spans="1:16" ht="28.8" x14ac:dyDescent="0.55000000000000004">
      <c r="A26" s="19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2"/>
      <c r="M26" s="2"/>
      <c r="N26" s="2"/>
    </row>
    <row r="27" spans="1:16" x14ac:dyDescent="0.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</row>
    <row r="28" spans="1:16" x14ac:dyDescent="0.3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</row>
    <row r="29" spans="1:16" x14ac:dyDescent="0.3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6" x14ac:dyDescent="0.3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</row>
    <row r="31" spans="1:16" x14ac:dyDescent="0.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16" x14ac:dyDescent="0.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</row>
  </sheetData>
  <mergeCells count="7">
    <mergeCell ref="D1:H1"/>
    <mergeCell ref="D22:H22"/>
    <mergeCell ref="D24:F24"/>
    <mergeCell ref="D25:F25"/>
    <mergeCell ref="D2:H2"/>
    <mergeCell ref="A20:K20"/>
    <mergeCell ref="E19:G19"/>
  </mergeCells>
  <conditionalFormatting sqref="G25">
    <cfRule type="cellIs" dxfId="0" priority="1" operator="lessThan">
      <formula>0</formula>
    </cfRule>
  </conditionalFormatting>
  <hyperlinks>
    <hyperlink ref="D2" r:id="rId1" xr:uid="{F101DA00-CE4A-4737-8FB2-B4E9552E1098}"/>
  </hyperlinks>
  <pageMargins left="0.7" right="0.7" top="0.75" bottom="0.75" header="0.3" footer="0.3"/>
  <pageSetup paperSize="9" orientation="portrait" horizontalDpi="360" verticalDpi="36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F1420-902B-4F3D-BC50-0FAF63DA857A}">
  <dimension ref="D4:M8"/>
  <sheetViews>
    <sheetView topLeftCell="C1" workbookViewId="0">
      <selection activeCell="K19" sqref="K19"/>
    </sheetView>
  </sheetViews>
  <sheetFormatPr baseColWidth="10" defaultRowHeight="14.4" x14ac:dyDescent="0.3"/>
  <sheetData>
    <row r="4" spans="4:13" x14ac:dyDescent="0.3">
      <c r="D4" s="42" t="s">
        <v>11</v>
      </c>
      <c r="E4" s="42"/>
      <c r="F4" s="42"/>
      <c r="G4" s="42"/>
      <c r="H4" s="42"/>
      <c r="I4" s="1">
        <f>Margin!E6</f>
        <v>0.5</v>
      </c>
      <c r="J4" t="s">
        <v>10</v>
      </c>
      <c r="K4" s="5">
        <f>Margin!I17</f>
        <v>0.66666666666666663</v>
      </c>
      <c r="L4" t="s">
        <v>12</v>
      </c>
      <c r="M4" t="str">
        <f>CONCATENATE(D4," ",TEXT(I4,"00,00%")," ",J4," ",TEXT(K4,"00,00%"),L4," ",D5)</f>
        <v>Note that the margin (equity) in this investment position has risen from   50,00% to 66,67%, When the price of the security goes up, your margin also increases.</v>
      </c>
    </row>
    <row r="5" spans="4:13" x14ac:dyDescent="0.3">
      <c r="D5" t="s">
        <v>9</v>
      </c>
    </row>
    <row r="7" spans="4:13" x14ac:dyDescent="0.3">
      <c r="D7" s="42" t="s">
        <v>13</v>
      </c>
      <c r="E7" s="42"/>
      <c r="F7" s="42"/>
      <c r="G7" s="42"/>
      <c r="H7" s="42"/>
      <c r="M7" t="str">
        <f>CONCATENATE(D7," ",TEXT(I4,"00,00%")," ",J4," ",TEXT(K4,"00,00%"),L4," ",D8)</f>
        <v>Note that the margin (equity) in this investment position has droppen  from   50,00% to 66,67%, when the price of the security goes down, so does the amount of margin, and  the investor receives a margin call if he maintain in the margin account at all times</v>
      </c>
    </row>
    <row r="8" spans="4:13" x14ac:dyDescent="0.3">
      <c r="D8" t="s">
        <v>14</v>
      </c>
    </row>
  </sheetData>
  <mergeCells count="2">
    <mergeCell ref="D4:H4"/>
    <mergeCell ref="D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Margin</vt:lpstr>
      <vt:lpstr>xxx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ABDELLATIF</dc:creator>
  <cp:lastModifiedBy>ABDELLATIF</cp:lastModifiedBy>
  <dcterms:created xsi:type="dcterms:W3CDTF">2023-01-28T18:16:08Z</dcterms:created>
  <dcterms:modified xsi:type="dcterms:W3CDTF">2023-02-17T12:20:57Z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83d4ada1-a81a-4ffb-aaea-8b3a08ee33e2</vt:lpwstr>
  </property>
</Properties>
</file>